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5" yWindow="15" windowWidth="17100" windowHeight="12000"/>
  </bookViews>
  <sheets>
    <sheet name="2017" sheetId="4" r:id="rId1"/>
  </sheets>
  <definedNames>
    <definedName name="_xlnm.Print_Area" localSheetId="0">'2017'!$A$1:$N$44</definedName>
  </definedNames>
  <calcPr calcId="145621"/>
</workbook>
</file>

<file path=xl/calcChain.xml><?xml version="1.0" encoding="utf-8"?>
<calcChain xmlns="http://schemas.openxmlformats.org/spreadsheetml/2006/main">
  <c r="K41" i="4" l="1"/>
  <c r="J41" i="4" l="1"/>
  <c r="G42" i="4" l="1"/>
  <c r="H42" i="4"/>
  <c r="M42" i="4" l="1"/>
  <c r="M41" i="4" s="1"/>
  <c r="L42" i="4"/>
  <c r="L41" i="4" s="1"/>
  <c r="K42" i="4"/>
  <c r="J42" i="4"/>
  <c r="I42" i="4"/>
  <c r="I41" i="4" s="1"/>
  <c r="E42" i="4"/>
  <c r="D42" i="4"/>
  <c r="F42" i="4"/>
  <c r="H57" i="4" l="1"/>
  <c r="G57" i="4" l="1"/>
</calcChain>
</file>

<file path=xl/sharedStrings.xml><?xml version="1.0" encoding="utf-8"?>
<sst xmlns="http://schemas.openxmlformats.org/spreadsheetml/2006/main" count="79" uniqueCount="56">
  <si>
    <t>#</t>
  </si>
  <si>
    <t>HOME Req.</t>
  </si>
  <si>
    <t>HOME Alloc.</t>
  </si>
  <si>
    <t>Brook Creek Neighborhood Association (BCNA)</t>
  </si>
  <si>
    <t>a.</t>
  </si>
  <si>
    <t>East Lawrence Neighborhood Association (ELNA)</t>
  </si>
  <si>
    <t>b.</t>
  </si>
  <si>
    <t>c.</t>
  </si>
  <si>
    <t>Pinckney Neighborhood Association (PNA)</t>
  </si>
  <si>
    <t>Lawrence Community Shelter (LCS)</t>
  </si>
  <si>
    <t>Lawrence-Douglas County Housing Authority (LDCHA)</t>
  </si>
  <si>
    <t>Homeless Transitional Housing Program (TBRA)</t>
  </si>
  <si>
    <t>Accessible Housing Program (AHP)</t>
  </si>
  <si>
    <t>TOTALS</t>
  </si>
  <si>
    <t>North Lawrence Improvement Association (NLIA)</t>
  </si>
  <si>
    <t>Housing and Credit Counseling, Inc.  (HCCI)</t>
  </si>
  <si>
    <t>Tenants to Homeowners, Inc. (TTH)</t>
  </si>
  <si>
    <t>Cap Imp. Req.</t>
  </si>
  <si>
    <t>Pub Serv Req.</t>
  </si>
  <si>
    <t>CDBG Admin.</t>
  </si>
  <si>
    <t>Pub Serv Alloc.</t>
  </si>
  <si>
    <t>Cap Imp. Alloc.</t>
  </si>
  <si>
    <t>HOME Admin</t>
  </si>
  <si>
    <t>Operating / Coordinator Expenses</t>
  </si>
  <si>
    <t>Operating Expenses</t>
  </si>
  <si>
    <t>City of Lawrence (Public Works Division)</t>
  </si>
  <si>
    <t>Emergency Service Council</t>
  </si>
  <si>
    <t>Willow Domestic Violence Center</t>
  </si>
  <si>
    <t>Housing Assistance Fund</t>
  </si>
  <si>
    <t>Housing Rehab/ EL / FL / Weatherization</t>
  </si>
  <si>
    <t>Lawrence Emergency Assistance Center</t>
  </si>
  <si>
    <t>Catholic Charities of Northeast Kansas (CCNEK)</t>
  </si>
  <si>
    <t>City of Lawrence Community Development Division (CDD)</t>
  </si>
  <si>
    <t>Independence Inc</t>
  </si>
  <si>
    <t>Lawrence Habitat for Humanity</t>
  </si>
  <si>
    <t>Success By 6 Coalition of Douglas County (SB6)</t>
  </si>
  <si>
    <t>The Salvation Army</t>
  </si>
  <si>
    <t>20% cap</t>
  </si>
  <si>
    <t>10% cap</t>
  </si>
  <si>
    <t>CHDO Project Funds (Required 15% minimum)</t>
  </si>
  <si>
    <t>CHDO Operating Funds (Subject to 5% cap)</t>
  </si>
  <si>
    <t>Administration (Subject to 20% CDBG and 10% HOME caps)</t>
  </si>
  <si>
    <t>% caps</t>
  </si>
  <si>
    <t>15% cap</t>
  </si>
  <si>
    <t>Available Funds (estimated)</t>
  </si>
  <si>
    <t>CDBG Admin. Alloc</t>
  </si>
  <si>
    <t>HOME Admin. Alloc</t>
  </si>
  <si>
    <t>Housing and Credit Counseling Program</t>
  </si>
  <si>
    <t>Shelter Security System</t>
  </si>
  <si>
    <t>ADA sidewalk ramps</t>
  </si>
  <si>
    <t>Traffic Calming Device - 700 block of Elm St</t>
  </si>
  <si>
    <t>Traffic Calming Device - 700 block of Walnut St</t>
  </si>
  <si>
    <t>Pedestrian Hybrid Beacon - 16th St and Haskell Ave</t>
  </si>
  <si>
    <t>First Time Homebuyer Program-Lawrence Comm. Housing Trust</t>
  </si>
  <si>
    <t>Foundation/Phase I Environmental</t>
  </si>
  <si>
    <t>DESCRIPTION (thru February 22,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</si>
</sst>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Bodoni"/>
      <family val="1"/>
    </font>
    <font>
      <b/>
      <sz val="9"/>
      <name val="Bodoni"/>
      <family val="1"/>
    </font>
    <font>
      <b/>
      <sz val="8"/>
      <name val="Bodoni"/>
      <family val="1"/>
    </font>
    <font>
      <b/>
      <sz val="10"/>
      <color rgb="FFC0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0" borderId="3" xfId="0" applyBorder="1"/>
    <xf numFmtId="0" fontId="0" fillId="3" borderId="3" xfId="0" applyFill="1" applyBorder="1"/>
    <xf numFmtId="0" fontId="0" fillId="0" borderId="4" xfId="0" applyBorder="1"/>
    <xf numFmtId="0" fontId="9" fillId="2" borderId="8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0" fillId="0" borderId="3" xfId="0" applyFill="1" applyBorder="1"/>
    <xf numFmtId="0" fontId="0" fillId="6" borderId="1" xfId="0" applyFill="1" applyBorder="1"/>
    <xf numFmtId="0" fontId="1" fillId="0" borderId="1" xfId="0" applyFont="1" applyBorder="1"/>
    <xf numFmtId="0" fontId="1" fillId="3" borderId="1" xfId="0" applyFont="1" applyFill="1" applyBorder="1"/>
    <xf numFmtId="164" fontId="10" fillId="2" borderId="8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5" xfId="0" applyNumberFormat="1" applyFill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5" xfId="0" applyNumberFormat="1" applyFill="1" applyBorder="1"/>
    <xf numFmtId="164" fontId="0" fillId="6" borderId="1" xfId="0" applyNumberFormat="1" applyFill="1" applyBorder="1"/>
    <xf numFmtId="164" fontId="0" fillId="6" borderId="2" xfId="0" applyNumberFormat="1" applyFill="1" applyBorder="1"/>
    <xf numFmtId="164" fontId="0" fillId="6" borderId="5" xfId="0" applyNumberFormat="1" applyFill="1" applyBorder="1"/>
    <xf numFmtId="164" fontId="7" fillId="5" borderId="10" xfId="0" applyNumberFormat="1" applyFont="1" applyFill="1" applyBorder="1"/>
    <xf numFmtId="164" fontId="0" fillId="4" borderId="8" xfId="0" applyNumberFormat="1" applyFill="1" applyBorder="1"/>
    <xf numFmtId="164" fontId="0" fillId="4" borderId="12" xfId="0" applyNumberFormat="1" applyFill="1" applyBorder="1"/>
    <xf numFmtId="164" fontId="0" fillId="4" borderId="9" xfId="0" applyNumberFormat="1" applyFill="1" applyBorder="1"/>
    <xf numFmtId="0" fontId="1" fillId="6" borderId="1" xfId="0" applyFont="1" applyFill="1" applyBorder="1"/>
    <xf numFmtId="0" fontId="1" fillId="0" borderId="3" xfId="0" applyFont="1" applyFill="1" applyBorder="1"/>
    <xf numFmtId="0" fontId="1" fillId="0" borderId="1" xfId="0" applyFont="1" applyFill="1" applyBorder="1"/>
    <xf numFmtId="0" fontId="0" fillId="6" borderId="3" xfId="0" applyFill="1" applyBorder="1"/>
    <xf numFmtId="0" fontId="9" fillId="2" borderId="14" xfId="0" applyFont="1" applyFill="1" applyBorder="1" applyAlignment="1">
      <alignment vertical="center"/>
    </xf>
    <xf numFmtId="0" fontId="0" fillId="0" borderId="15" xfId="0" applyBorder="1"/>
    <xf numFmtId="0" fontId="7" fillId="5" borderId="16" xfId="0" applyFont="1" applyFill="1" applyBorder="1"/>
    <xf numFmtId="0" fontId="0" fillId="4" borderId="14" xfId="0" applyFill="1" applyBorder="1"/>
    <xf numFmtId="0" fontId="8" fillId="2" borderId="13" xfId="0" applyFont="1" applyFill="1" applyBorder="1" applyAlignment="1">
      <alignment vertical="center"/>
    </xf>
    <xf numFmtId="0" fontId="3" fillId="0" borderId="17" xfId="0" applyFont="1" applyBorder="1"/>
    <xf numFmtId="0" fontId="4" fillId="0" borderId="18" xfId="0" applyFont="1" applyBorder="1"/>
    <xf numFmtId="0" fontId="3" fillId="3" borderId="18" xfId="0" applyFont="1" applyFill="1" applyBorder="1"/>
    <xf numFmtId="0" fontId="4" fillId="3" borderId="18" xfId="0" applyFont="1" applyFill="1" applyBorder="1"/>
    <xf numFmtId="0" fontId="6" fillId="0" borderId="18" xfId="0" applyNumberFormat="1" applyFont="1" applyBorder="1"/>
    <xf numFmtId="0" fontId="3" fillId="6" borderId="18" xfId="0" applyFont="1" applyFill="1" applyBorder="1"/>
    <xf numFmtId="0" fontId="4" fillId="6" borderId="18" xfId="0" applyFont="1" applyFill="1" applyBorder="1"/>
    <xf numFmtId="0" fontId="3" fillId="0" borderId="18" xfId="0" applyFont="1" applyFill="1" applyBorder="1"/>
    <xf numFmtId="0" fontId="4" fillId="0" borderId="18" xfId="0" applyFont="1" applyFill="1" applyBorder="1"/>
    <xf numFmtId="0" fontId="7" fillId="5" borderId="19" xfId="0" applyFont="1" applyFill="1" applyBorder="1"/>
    <xf numFmtId="0" fontId="4" fillId="4" borderId="13" xfId="0" applyFont="1" applyFill="1" applyBorder="1"/>
    <xf numFmtId="0" fontId="4" fillId="0" borderId="17" xfId="0" applyFont="1" applyBorder="1"/>
    <xf numFmtId="0" fontId="1" fillId="6" borderId="3" xfId="0" applyFont="1" applyFill="1" applyBorder="1"/>
    <xf numFmtId="3" fontId="0" fillId="0" borderId="1" xfId="0" applyNumberFormat="1" applyFill="1" applyBorder="1"/>
    <xf numFmtId="164" fontId="0" fillId="6" borderId="4" xfId="0" applyNumberFormat="1" applyFill="1" applyBorder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5" xfId="0" applyNumberFormat="1" applyFont="1" applyFill="1" applyBorder="1"/>
    <xf numFmtId="164" fontId="1" fillId="6" borderId="1" xfId="0" applyNumberFormat="1" applyFont="1" applyFill="1" applyBorder="1"/>
    <xf numFmtId="164" fontId="1" fillId="6" borderId="2" xfId="0" applyNumberFormat="1" applyFont="1" applyFill="1" applyBorder="1"/>
    <xf numFmtId="164" fontId="1" fillId="6" borderId="5" xfId="0" applyNumberFormat="1" applyFont="1" applyFill="1" applyBorder="1"/>
    <xf numFmtId="164" fontId="0" fillId="0" borderId="4" xfId="0" applyNumberFormat="1" applyFill="1" applyBorder="1"/>
    <xf numFmtId="0" fontId="11" fillId="0" borderId="1" xfId="0" applyFont="1" applyFill="1" applyBorder="1"/>
    <xf numFmtId="0" fontId="11" fillId="0" borderId="4" xfId="1" applyFont="1" applyBorder="1" applyAlignment="1" applyProtection="1"/>
    <xf numFmtId="0" fontId="11" fillId="3" borderId="1" xfId="1" applyFont="1" applyFill="1" applyBorder="1" applyAlignment="1" applyProtection="1"/>
    <xf numFmtId="0" fontId="11" fillId="6" borderId="1" xfId="1" applyFont="1" applyFill="1" applyBorder="1" applyAlignment="1" applyProtection="1"/>
    <xf numFmtId="0" fontId="11" fillId="0" borderId="1" xfId="1" applyFont="1" applyFill="1" applyBorder="1" applyAlignment="1" applyProtection="1"/>
    <xf numFmtId="0" fontId="11" fillId="6" borderId="1" xfId="0" applyFont="1" applyFill="1" applyBorder="1"/>
    <xf numFmtId="3" fontId="0" fillId="6" borderId="1" xfId="0" applyNumberFormat="1" applyFill="1" applyBorder="1"/>
    <xf numFmtId="0" fontId="11" fillId="0" borderId="0" xfId="0" applyFont="1"/>
    <xf numFmtId="0" fontId="11" fillId="6" borderId="0" xfId="0" applyFont="1" applyFill="1"/>
    <xf numFmtId="0" fontId="11" fillId="0" borderId="0" xfId="0" applyFont="1" applyFill="1"/>
    <xf numFmtId="0" fontId="1" fillId="0" borderId="1" xfId="1" applyFont="1" applyFill="1" applyBorder="1" applyAlignment="1" applyProtection="1"/>
    <xf numFmtId="164" fontId="0" fillId="0" borderId="4" xfId="0" quotePrefix="1" applyNumberFormat="1" applyBorder="1"/>
    <xf numFmtId="0" fontId="1" fillId="5" borderId="10" xfId="0" applyFont="1" applyFill="1" applyBorder="1"/>
    <xf numFmtId="4" fontId="10" fillId="2" borderId="8" xfId="0" applyNumberFormat="1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6" borderId="1" xfId="0" applyNumberFormat="1" applyFill="1" applyBorder="1"/>
    <xf numFmtId="4" fontId="0" fillId="0" borderId="1" xfId="0" applyNumberFormat="1" applyFill="1" applyBorder="1"/>
    <xf numFmtId="4" fontId="7" fillId="5" borderId="10" xfId="0" applyNumberFormat="1" applyFont="1" applyFill="1" applyBorder="1"/>
    <xf numFmtId="4" fontId="0" fillId="4" borderId="8" xfId="0" applyNumberFormat="1" applyFill="1" applyBorder="1"/>
    <xf numFmtId="0" fontId="3" fillId="0" borderId="19" xfId="0" applyFont="1" applyFill="1" applyBorder="1"/>
    <xf numFmtId="0" fontId="0" fillId="0" borderId="16" xfId="0" applyFill="1" applyBorder="1"/>
    <xf numFmtId="4" fontId="0" fillId="0" borderId="10" xfId="0" applyNumberFormat="1" applyFill="1" applyBorder="1"/>
    <xf numFmtId="164" fontId="0" fillId="0" borderId="10" xfId="0" applyNumberFormat="1" applyFill="1" applyBorder="1"/>
    <xf numFmtId="164" fontId="1" fillId="0" borderId="10" xfId="0" applyNumberFormat="1" applyFont="1" applyFill="1" applyBorder="1"/>
    <xf numFmtId="164" fontId="1" fillId="0" borderId="20" xfId="0" applyNumberFormat="1" applyFont="1" applyFill="1" applyBorder="1"/>
    <xf numFmtId="164" fontId="1" fillId="0" borderId="11" xfId="0" applyNumberFormat="1" applyFont="1" applyFill="1" applyBorder="1"/>
    <xf numFmtId="0" fontId="4" fillId="0" borderId="19" xfId="0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2" fontId="10" fillId="2" borderId="8" xfId="0" applyNumberFormat="1" applyFont="1" applyFill="1" applyBorder="1" applyAlignment="1">
      <alignment horizontal="center" vertical="center" wrapText="1"/>
    </xf>
    <xf numFmtId="2" fontId="0" fillId="0" borderId="4" xfId="0" applyNumberFormat="1" applyBorder="1"/>
    <xf numFmtId="2" fontId="0" fillId="3" borderId="1" xfId="0" applyNumberFormat="1" applyFill="1" applyBorder="1"/>
    <xf numFmtId="2" fontId="0" fillId="0" borderId="1" xfId="0" applyNumberFormat="1" applyBorder="1"/>
    <xf numFmtId="2" fontId="0" fillId="6" borderId="1" xfId="0" applyNumberFormat="1" applyFill="1" applyBorder="1"/>
    <xf numFmtId="2" fontId="0" fillId="0" borderId="1" xfId="0" applyNumberFormat="1" applyFill="1" applyBorder="1"/>
    <xf numFmtId="2" fontId="1" fillId="6" borderId="1" xfId="0" applyNumberFormat="1" applyFont="1" applyFill="1" applyBorder="1"/>
    <xf numFmtId="2" fontId="1" fillId="0" borderId="1" xfId="0" applyNumberFormat="1" applyFont="1" applyFill="1" applyBorder="1"/>
    <xf numFmtId="2" fontId="1" fillId="0" borderId="10" xfId="0" applyNumberFormat="1" applyFont="1" applyFill="1" applyBorder="1"/>
    <xf numFmtId="2" fontId="0" fillId="4" borderId="8" xfId="0" applyNumberFormat="1" applyFill="1" applyBorder="1"/>
    <xf numFmtId="2" fontId="12" fillId="5" borderId="10" xfId="0" applyNumberFormat="1" applyFont="1" applyFill="1" applyBorder="1"/>
    <xf numFmtId="38" fontId="12" fillId="5" borderId="10" xfId="0" applyNumberFormat="1" applyFont="1" applyFill="1" applyBorder="1"/>
    <xf numFmtId="164" fontId="12" fillId="5" borderId="10" xfId="0" applyNumberFormat="1" applyFont="1" applyFill="1" applyBorder="1"/>
    <xf numFmtId="164" fontId="12" fillId="5" borderId="1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abSelected="1" zoomScale="115" zoomScaleNormal="115" workbookViewId="0">
      <pane ySplit="1" topLeftCell="A2" activePane="bottomLeft" state="frozen"/>
      <selection pane="bottomLeft" activeCell="C4" sqref="C4"/>
    </sheetView>
  </sheetViews>
  <sheetFormatPr defaultColWidth="0" defaultRowHeight="12.75"/>
  <cols>
    <col min="1" max="1" width="3.28515625" style="48" customWidth="1"/>
    <col min="2" max="2" width="3.28515625" style="7" customWidth="1"/>
    <col min="3" max="3" width="58.28515625" style="1" bestFit="1" customWidth="1"/>
    <col min="4" max="4" width="10" style="84" customWidth="1"/>
    <col min="5" max="5" width="10.42578125" style="22" customWidth="1"/>
    <col min="6" max="6" width="11.42578125" style="22" customWidth="1"/>
    <col min="7" max="7" width="10.140625" style="22" customWidth="1"/>
    <col min="8" max="8" width="8.42578125" style="22" customWidth="1"/>
    <col min="9" max="9" width="9.42578125" style="103" customWidth="1"/>
    <col min="10" max="10" width="8.7109375" style="22" customWidth="1"/>
    <col min="11" max="11" width="10.28515625" style="22" customWidth="1"/>
    <col min="12" max="12" width="11.42578125" style="22" customWidth="1"/>
    <col min="13" max="13" width="12.5703125" style="22" customWidth="1"/>
    <col min="14" max="14" width="0.140625" style="1" customWidth="1"/>
    <col min="15" max="26" width="0" style="1" hidden="1" customWidth="1"/>
    <col min="27" max="29" width="9.140625" style="1" hidden="1" customWidth="1"/>
    <col min="30" max="33" width="9.42578125" style="1" hidden="1" customWidth="1"/>
    <col min="34" max="16384" width="0" style="1" hidden="1"/>
  </cols>
  <sheetData>
    <row r="1" spans="1:14" s="5" customFormat="1" ht="25.5" customHeight="1" thickBot="1">
      <c r="A1" s="46" t="s">
        <v>0</v>
      </c>
      <c r="B1" s="42"/>
      <c r="C1" s="10" t="s">
        <v>55</v>
      </c>
      <c r="D1" s="82" t="s">
        <v>18</v>
      </c>
      <c r="E1" s="16" t="s">
        <v>17</v>
      </c>
      <c r="F1" s="16" t="s">
        <v>1</v>
      </c>
      <c r="G1" s="16" t="s">
        <v>19</v>
      </c>
      <c r="H1" s="16" t="s">
        <v>22</v>
      </c>
      <c r="I1" s="100" t="s">
        <v>20</v>
      </c>
      <c r="J1" s="16" t="s">
        <v>21</v>
      </c>
      <c r="K1" s="16" t="s">
        <v>2</v>
      </c>
      <c r="L1" s="17" t="s">
        <v>45</v>
      </c>
      <c r="M1" s="18" t="s">
        <v>46</v>
      </c>
      <c r="N1" s="6"/>
    </row>
    <row r="2" spans="1:14" ht="12.75" customHeight="1">
      <c r="A2" s="47">
        <v>1</v>
      </c>
      <c r="B2" s="43"/>
      <c r="C2" s="70" t="s">
        <v>3</v>
      </c>
      <c r="D2" s="83"/>
      <c r="E2" s="19"/>
      <c r="F2" s="19"/>
      <c r="G2" s="19"/>
      <c r="H2" s="19"/>
      <c r="I2" s="101"/>
      <c r="J2" s="19"/>
      <c r="K2" s="19"/>
      <c r="L2" s="20"/>
      <c r="M2" s="21"/>
      <c r="N2" s="7"/>
    </row>
    <row r="3" spans="1:14" ht="12.75" customHeight="1">
      <c r="A3" s="47"/>
      <c r="B3" s="7" t="s">
        <v>4</v>
      </c>
      <c r="C3" s="14" t="s">
        <v>23</v>
      </c>
      <c r="D3" s="84">
        <v>7853.04</v>
      </c>
      <c r="E3" s="19"/>
      <c r="F3" s="19"/>
      <c r="G3" s="19"/>
      <c r="H3" s="19"/>
      <c r="I3" s="101">
        <v>5285</v>
      </c>
      <c r="J3" s="19"/>
      <c r="K3" s="19"/>
      <c r="L3" s="20"/>
      <c r="M3" s="21"/>
      <c r="N3" s="7"/>
    </row>
    <row r="4" spans="1:14" s="2" customFormat="1" ht="12.75" customHeight="1">
      <c r="A4" s="49">
        <v>2</v>
      </c>
      <c r="B4" s="8"/>
      <c r="C4" s="71" t="s">
        <v>5</v>
      </c>
      <c r="D4" s="85"/>
      <c r="E4" s="25"/>
      <c r="F4" s="25"/>
      <c r="G4" s="61"/>
      <c r="H4" s="25"/>
      <c r="I4" s="102"/>
      <c r="J4" s="25"/>
      <c r="K4" s="25"/>
      <c r="L4" s="26"/>
      <c r="M4" s="27"/>
      <c r="N4" s="8"/>
    </row>
    <row r="5" spans="1:14" s="2" customFormat="1" ht="12.75" customHeight="1">
      <c r="A5" s="50"/>
      <c r="B5" s="8" t="s">
        <v>4</v>
      </c>
      <c r="C5" s="15" t="s">
        <v>23</v>
      </c>
      <c r="D5" s="85">
        <v>10420</v>
      </c>
      <c r="E5" s="25"/>
      <c r="F5" s="25"/>
      <c r="G5" s="61"/>
      <c r="H5" s="25"/>
      <c r="I5" s="102">
        <v>5285</v>
      </c>
      <c r="J5" s="25"/>
      <c r="K5" s="25"/>
      <c r="L5" s="26"/>
      <c r="M5" s="27"/>
      <c r="N5" s="8"/>
    </row>
    <row r="6" spans="1:14" ht="12.75" customHeight="1">
      <c r="A6" s="51">
        <v>3</v>
      </c>
      <c r="C6" s="76" t="s">
        <v>14</v>
      </c>
      <c r="G6" s="19"/>
      <c r="L6" s="23"/>
      <c r="M6" s="24"/>
      <c r="N6" s="7"/>
    </row>
    <row r="7" spans="1:14" ht="12.75" customHeight="1">
      <c r="B7" s="7" t="s">
        <v>4</v>
      </c>
      <c r="C7" s="14" t="s">
        <v>23</v>
      </c>
      <c r="D7" s="84">
        <v>7000</v>
      </c>
      <c r="G7" s="19"/>
      <c r="I7" s="103">
        <v>5285</v>
      </c>
      <c r="L7" s="23"/>
      <c r="M7" s="24"/>
      <c r="N7" s="7"/>
    </row>
    <row r="8" spans="1:14" s="13" customFormat="1" ht="12.75" customHeight="1">
      <c r="A8" s="52">
        <v>4</v>
      </c>
      <c r="B8" s="41"/>
      <c r="C8" s="77" t="s">
        <v>8</v>
      </c>
      <c r="D8" s="86"/>
      <c r="E8" s="31"/>
      <c r="F8" s="31"/>
      <c r="G8" s="61"/>
      <c r="H8" s="31"/>
      <c r="I8" s="104"/>
      <c r="J8" s="31"/>
      <c r="K8" s="31"/>
      <c r="L8" s="32"/>
      <c r="M8" s="33"/>
      <c r="N8" s="41"/>
    </row>
    <row r="9" spans="1:14" s="13" customFormat="1" ht="12.75" customHeight="1">
      <c r="A9" s="53"/>
      <c r="B9" s="41" t="s">
        <v>4</v>
      </c>
      <c r="C9" s="38" t="s">
        <v>23</v>
      </c>
      <c r="D9" s="86">
        <v>8490</v>
      </c>
      <c r="E9" s="31"/>
      <c r="F9" s="31"/>
      <c r="G9" s="61"/>
      <c r="H9" s="31"/>
      <c r="I9" s="104">
        <v>5285</v>
      </c>
      <c r="J9" s="31"/>
      <c r="K9" s="31"/>
      <c r="L9" s="32"/>
      <c r="M9" s="33"/>
      <c r="N9" s="41"/>
    </row>
    <row r="10" spans="1:14" s="3" customFormat="1" ht="12.75" customHeight="1">
      <c r="A10" s="54">
        <v>5</v>
      </c>
      <c r="B10" s="12"/>
      <c r="C10" s="69" t="s">
        <v>31</v>
      </c>
      <c r="D10" s="87"/>
      <c r="E10" s="28"/>
      <c r="F10" s="28"/>
      <c r="G10" s="68"/>
      <c r="H10" s="28"/>
      <c r="I10" s="105"/>
      <c r="J10" s="28"/>
      <c r="K10" s="28"/>
      <c r="L10" s="29"/>
      <c r="M10" s="30"/>
      <c r="N10" s="12"/>
    </row>
    <row r="11" spans="1:14" s="3" customFormat="1" ht="12.75" customHeight="1">
      <c r="A11" s="55"/>
      <c r="B11" s="39" t="s">
        <v>4</v>
      </c>
      <c r="C11" s="40" t="s">
        <v>30</v>
      </c>
      <c r="D11" s="87">
        <v>15000</v>
      </c>
      <c r="E11" s="28"/>
      <c r="F11" s="28"/>
      <c r="G11" s="68"/>
      <c r="H11" s="28"/>
      <c r="I11" s="105">
        <v>10000</v>
      </c>
      <c r="J11" s="28"/>
      <c r="K11" s="28"/>
      <c r="L11" s="29"/>
      <c r="M11" s="30"/>
      <c r="N11" s="12"/>
    </row>
    <row r="12" spans="1:14" s="13" customFormat="1" ht="12.75" customHeight="1">
      <c r="A12" s="52">
        <v>6</v>
      </c>
      <c r="B12" s="41"/>
      <c r="C12" s="72" t="s">
        <v>15</v>
      </c>
      <c r="D12" s="86"/>
      <c r="E12" s="31"/>
      <c r="F12" s="31"/>
      <c r="G12" s="61"/>
      <c r="H12" s="31"/>
      <c r="I12" s="104"/>
      <c r="J12" s="31"/>
      <c r="K12" s="31"/>
      <c r="L12" s="32"/>
      <c r="M12" s="33"/>
      <c r="N12" s="41"/>
    </row>
    <row r="13" spans="1:14" s="13" customFormat="1" ht="12.75" customHeight="1">
      <c r="A13" s="53"/>
      <c r="B13" s="41" t="s">
        <v>4</v>
      </c>
      <c r="C13" s="38" t="s">
        <v>47</v>
      </c>
      <c r="D13" s="86">
        <v>10540</v>
      </c>
      <c r="E13" s="31"/>
      <c r="F13" s="31"/>
      <c r="G13" s="61"/>
      <c r="H13" s="31"/>
      <c r="I13" s="104">
        <v>5000</v>
      </c>
      <c r="J13" s="31"/>
      <c r="K13" s="31"/>
      <c r="L13" s="32"/>
      <c r="M13" s="33"/>
      <c r="N13" s="41"/>
    </row>
    <row r="14" spans="1:14" s="3" customFormat="1" ht="12.75" customHeight="1">
      <c r="A14" s="54">
        <v>7</v>
      </c>
      <c r="B14" s="12"/>
      <c r="C14" s="73" t="s">
        <v>9</v>
      </c>
      <c r="D14" s="87"/>
      <c r="E14" s="28"/>
      <c r="F14" s="28"/>
      <c r="G14" s="68"/>
      <c r="H14" s="28"/>
      <c r="I14" s="105"/>
      <c r="J14" s="28"/>
      <c r="K14" s="28"/>
      <c r="L14" s="29"/>
      <c r="M14" s="30"/>
      <c r="N14" s="12"/>
    </row>
    <row r="15" spans="1:14" s="3" customFormat="1" ht="12.75" customHeight="1">
      <c r="A15" s="55"/>
      <c r="B15" s="12" t="s">
        <v>4</v>
      </c>
      <c r="C15" s="40" t="s">
        <v>24</v>
      </c>
      <c r="D15" s="87">
        <v>62802</v>
      </c>
      <c r="E15" s="28"/>
      <c r="F15" s="28"/>
      <c r="G15" s="68"/>
      <c r="H15" s="28"/>
      <c r="I15" s="105">
        <v>39236.050000000003</v>
      </c>
      <c r="J15" s="28"/>
      <c r="K15" s="28"/>
      <c r="L15" s="29"/>
      <c r="M15" s="30"/>
      <c r="N15" s="12"/>
    </row>
    <row r="16" spans="1:14" s="13" customFormat="1" ht="12.75" customHeight="1">
      <c r="A16" s="52">
        <v>8</v>
      </c>
      <c r="B16" s="41"/>
      <c r="C16" s="72" t="s">
        <v>36</v>
      </c>
      <c r="D16" s="86"/>
      <c r="E16" s="31"/>
      <c r="F16" s="31"/>
      <c r="G16" s="61"/>
      <c r="H16" s="31"/>
      <c r="I16" s="104"/>
      <c r="J16" s="31"/>
      <c r="K16" s="31"/>
      <c r="L16" s="32"/>
      <c r="M16" s="33"/>
      <c r="N16" s="41"/>
    </row>
    <row r="17" spans="1:14" s="13" customFormat="1" ht="12.75" customHeight="1">
      <c r="A17" s="53"/>
      <c r="B17" s="41" t="s">
        <v>4</v>
      </c>
      <c r="C17" s="38" t="s">
        <v>26</v>
      </c>
      <c r="D17" s="86">
        <v>16500</v>
      </c>
      <c r="E17" s="31"/>
      <c r="F17" s="31"/>
      <c r="G17" s="61"/>
      <c r="H17" s="31"/>
      <c r="I17" s="104">
        <v>14000</v>
      </c>
      <c r="J17" s="31"/>
      <c r="K17" s="31"/>
      <c r="L17" s="32"/>
      <c r="M17" s="33"/>
      <c r="N17" s="41"/>
    </row>
    <row r="18" spans="1:14" s="3" customFormat="1" ht="12.75" customHeight="1">
      <c r="A18" s="54">
        <v>9</v>
      </c>
      <c r="B18" s="12"/>
      <c r="C18" s="69" t="s">
        <v>35</v>
      </c>
      <c r="D18" s="87"/>
      <c r="E18" s="28"/>
      <c r="F18" s="28"/>
      <c r="G18" s="68"/>
      <c r="H18" s="28"/>
      <c r="I18" s="105"/>
      <c r="J18" s="28"/>
      <c r="K18" s="28"/>
      <c r="L18" s="29"/>
      <c r="M18" s="30"/>
      <c r="N18" s="12"/>
    </row>
    <row r="19" spans="1:14" s="3" customFormat="1" ht="12.75" customHeight="1">
      <c r="A19" s="55"/>
      <c r="B19" s="39" t="s">
        <v>4</v>
      </c>
      <c r="C19" s="40" t="s">
        <v>28</v>
      </c>
      <c r="D19" s="87">
        <v>7000</v>
      </c>
      <c r="E19" s="28"/>
      <c r="F19" s="28"/>
      <c r="G19" s="68"/>
      <c r="H19" s="28"/>
      <c r="I19" s="105">
        <v>7000</v>
      </c>
      <c r="J19" s="28"/>
      <c r="K19" s="28"/>
      <c r="L19" s="29"/>
      <c r="M19" s="30"/>
      <c r="N19" s="12"/>
    </row>
    <row r="20" spans="1:14" s="13" customFormat="1" ht="12.75" customHeight="1">
      <c r="A20" s="52">
        <v>10</v>
      </c>
      <c r="B20" s="41"/>
      <c r="C20" s="74" t="s">
        <v>27</v>
      </c>
      <c r="D20" s="86"/>
      <c r="E20" s="31"/>
      <c r="F20" s="31"/>
      <c r="G20" s="61"/>
      <c r="H20" s="31"/>
      <c r="I20" s="104"/>
      <c r="J20" s="31"/>
      <c r="K20" s="31"/>
      <c r="L20" s="32"/>
      <c r="M20" s="33"/>
      <c r="N20" s="41"/>
    </row>
    <row r="21" spans="1:14" s="13" customFormat="1" ht="12.75" customHeight="1">
      <c r="A21" s="53"/>
      <c r="B21" s="59" t="s">
        <v>4</v>
      </c>
      <c r="C21" s="38" t="s">
        <v>48</v>
      </c>
      <c r="D21" s="86">
        <v>784.95</v>
      </c>
      <c r="E21" s="31"/>
      <c r="F21" s="31"/>
      <c r="G21" s="61"/>
      <c r="H21" s="31"/>
      <c r="I21" s="104">
        <v>784.95</v>
      </c>
      <c r="J21" s="31"/>
      <c r="K21" s="31"/>
      <c r="L21" s="32"/>
      <c r="M21" s="33"/>
      <c r="N21" s="41"/>
    </row>
    <row r="22" spans="1:14" s="3" customFormat="1" ht="12.75" customHeight="1">
      <c r="A22" s="54">
        <v>11</v>
      </c>
      <c r="B22" s="12"/>
      <c r="C22" s="78" t="s">
        <v>25</v>
      </c>
      <c r="D22" s="87"/>
      <c r="E22" s="28"/>
      <c r="F22" s="28"/>
      <c r="G22" s="68"/>
      <c r="H22" s="28"/>
      <c r="I22" s="105"/>
      <c r="J22" s="28"/>
      <c r="K22" s="28"/>
      <c r="L22" s="29"/>
      <c r="M22" s="30"/>
      <c r="N22" s="12"/>
    </row>
    <row r="23" spans="1:14" s="3" customFormat="1" ht="12.75" customHeight="1">
      <c r="A23" s="54"/>
      <c r="B23" s="12" t="s">
        <v>4</v>
      </c>
      <c r="C23" s="79" t="s">
        <v>49</v>
      </c>
      <c r="D23" s="87"/>
      <c r="E23" s="28">
        <v>93000</v>
      </c>
      <c r="F23" s="28"/>
      <c r="G23" s="68"/>
      <c r="H23" s="28"/>
      <c r="I23" s="105"/>
      <c r="J23" s="28"/>
      <c r="K23" s="28"/>
      <c r="L23" s="29"/>
      <c r="M23" s="30"/>
      <c r="N23" s="12"/>
    </row>
    <row r="24" spans="1:14" s="3" customFormat="1" ht="12.75" customHeight="1">
      <c r="A24" s="54"/>
      <c r="B24" s="39" t="s">
        <v>6</v>
      </c>
      <c r="C24" s="79" t="s">
        <v>52</v>
      </c>
      <c r="D24" s="87"/>
      <c r="E24" s="28">
        <v>45000</v>
      </c>
      <c r="F24" s="28"/>
      <c r="G24" s="68"/>
      <c r="H24" s="28"/>
      <c r="I24" s="105"/>
      <c r="J24" s="28"/>
      <c r="K24" s="28"/>
      <c r="L24" s="29"/>
      <c r="M24" s="30"/>
      <c r="N24" s="12"/>
    </row>
    <row r="25" spans="1:14" s="13" customFormat="1" ht="12.75" customHeight="1">
      <c r="A25" s="52">
        <v>12</v>
      </c>
      <c r="B25" s="41"/>
      <c r="C25" s="77" t="s">
        <v>32</v>
      </c>
      <c r="D25" s="86"/>
      <c r="F25" s="31"/>
      <c r="G25" s="61"/>
      <c r="H25" s="31"/>
      <c r="I25" s="104"/>
      <c r="J25" s="31"/>
      <c r="K25" s="31"/>
      <c r="L25" s="32"/>
      <c r="M25" s="33"/>
      <c r="N25" s="41"/>
    </row>
    <row r="26" spans="1:14" s="13" customFormat="1" ht="12.75" customHeight="1">
      <c r="A26" s="52"/>
      <c r="B26" s="41" t="s">
        <v>4</v>
      </c>
      <c r="C26" s="38" t="s">
        <v>29</v>
      </c>
      <c r="D26" s="86"/>
      <c r="E26" s="75">
        <v>500000</v>
      </c>
      <c r="F26" s="31"/>
      <c r="G26" s="61"/>
      <c r="H26" s="31"/>
      <c r="I26" s="104"/>
      <c r="J26" s="31"/>
      <c r="K26" s="31"/>
      <c r="L26" s="32"/>
      <c r="M26" s="33"/>
      <c r="N26" s="41"/>
    </row>
    <row r="27" spans="1:14" s="13" customFormat="1" ht="12.75" customHeight="1">
      <c r="A27" s="52"/>
      <c r="B27" s="41" t="s">
        <v>6</v>
      </c>
      <c r="C27" s="38" t="s">
        <v>53</v>
      </c>
      <c r="D27" s="86"/>
      <c r="E27" s="75"/>
      <c r="F27" s="31">
        <v>200000</v>
      </c>
      <c r="G27" s="61"/>
      <c r="H27" s="31"/>
      <c r="I27" s="104"/>
      <c r="J27" s="31"/>
      <c r="K27" s="31"/>
      <c r="L27" s="32"/>
      <c r="M27" s="33"/>
      <c r="N27" s="41"/>
    </row>
    <row r="28" spans="1:14" s="13" customFormat="1" ht="12.75" customHeight="1">
      <c r="A28" s="53"/>
      <c r="B28" s="59" t="s">
        <v>7</v>
      </c>
      <c r="C28" s="13" t="s">
        <v>41</v>
      </c>
      <c r="D28" s="86"/>
      <c r="F28" s="31"/>
      <c r="G28" s="65">
        <v>129548</v>
      </c>
      <c r="H28" s="65">
        <v>33615</v>
      </c>
      <c r="I28" s="106"/>
      <c r="J28" s="65"/>
      <c r="K28" s="65"/>
      <c r="L28" s="66">
        <v>129548</v>
      </c>
      <c r="M28" s="67">
        <v>33615</v>
      </c>
      <c r="N28" s="41"/>
    </row>
    <row r="29" spans="1:14" s="3" customFormat="1" ht="12.75" customHeight="1">
      <c r="A29" s="54">
        <v>13</v>
      </c>
      <c r="B29" s="12"/>
      <c r="C29" s="73" t="s">
        <v>33</v>
      </c>
      <c r="D29" s="87"/>
      <c r="F29" s="28"/>
      <c r="G29" s="68"/>
      <c r="H29" s="28"/>
      <c r="I29" s="105"/>
      <c r="J29" s="28"/>
      <c r="K29" s="28"/>
      <c r="L29" s="29"/>
      <c r="M29" s="30"/>
      <c r="N29" s="12"/>
    </row>
    <row r="30" spans="1:14" s="3" customFormat="1" ht="12.75" customHeight="1">
      <c r="A30" s="55"/>
      <c r="B30" s="12" t="s">
        <v>4</v>
      </c>
      <c r="C30" s="3" t="s">
        <v>12</v>
      </c>
      <c r="D30" s="87"/>
      <c r="E30" s="60">
        <v>33000</v>
      </c>
      <c r="F30" s="28"/>
      <c r="G30" s="68"/>
      <c r="H30" s="28"/>
      <c r="I30" s="105"/>
      <c r="J30" s="28"/>
      <c r="K30" s="28"/>
      <c r="L30" s="29"/>
      <c r="M30" s="30"/>
      <c r="N30" s="12"/>
    </row>
    <row r="31" spans="1:14" s="13" customFormat="1" ht="12.75" customHeight="1">
      <c r="A31" s="52">
        <v>14</v>
      </c>
      <c r="B31" s="59"/>
      <c r="C31" s="74" t="s">
        <v>14</v>
      </c>
      <c r="D31" s="86"/>
      <c r="F31" s="31"/>
      <c r="G31" s="65"/>
      <c r="H31" s="65"/>
      <c r="I31" s="106"/>
      <c r="J31" s="65"/>
      <c r="K31" s="65"/>
      <c r="L31" s="66"/>
      <c r="M31" s="67"/>
      <c r="N31" s="41"/>
    </row>
    <row r="32" spans="1:14" s="13" customFormat="1" ht="12.75" customHeight="1">
      <c r="A32" s="53"/>
      <c r="B32" s="59" t="s">
        <v>4</v>
      </c>
      <c r="C32" s="38" t="s">
        <v>50</v>
      </c>
      <c r="D32" s="86"/>
      <c r="E32" s="13">
        <v>3500</v>
      </c>
      <c r="F32" s="31"/>
      <c r="G32" s="65"/>
      <c r="H32" s="65"/>
      <c r="I32" s="106"/>
      <c r="J32" s="65"/>
      <c r="K32" s="65"/>
      <c r="L32" s="66"/>
      <c r="M32" s="67"/>
      <c r="N32" s="41"/>
    </row>
    <row r="33" spans="1:14" s="13" customFormat="1" ht="12.75" customHeight="1">
      <c r="A33" s="53"/>
      <c r="B33" s="59" t="s">
        <v>6</v>
      </c>
      <c r="C33" s="38" t="s">
        <v>51</v>
      </c>
      <c r="D33" s="86"/>
      <c r="E33" s="13">
        <v>3500</v>
      </c>
      <c r="F33" s="31"/>
      <c r="G33" s="65"/>
      <c r="H33" s="65"/>
      <c r="I33" s="106"/>
      <c r="J33" s="65"/>
      <c r="K33" s="65"/>
      <c r="L33" s="66"/>
      <c r="M33" s="67"/>
      <c r="N33" s="41"/>
    </row>
    <row r="34" spans="1:14" s="3" customFormat="1" ht="12.75" customHeight="1">
      <c r="A34" s="54">
        <v>15</v>
      </c>
      <c r="B34" s="12"/>
      <c r="C34" s="78" t="s">
        <v>10</v>
      </c>
      <c r="D34" s="87"/>
      <c r="E34" s="28"/>
      <c r="F34" s="28"/>
      <c r="G34" s="62"/>
      <c r="H34" s="62"/>
      <c r="I34" s="107"/>
      <c r="J34" s="62"/>
      <c r="K34" s="62"/>
      <c r="L34" s="63"/>
      <c r="M34" s="64"/>
      <c r="N34" s="12"/>
    </row>
    <row r="35" spans="1:14" s="3" customFormat="1" ht="12.75" customHeight="1">
      <c r="A35" s="55"/>
      <c r="B35" s="12" t="s">
        <v>4</v>
      </c>
      <c r="C35" s="3" t="s">
        <v>11</v>
      </c>
      <c r="D35" s="87"/>
      <c r="E35" s="28"/>
      <c r="F35" s="28">
        <v>300000</v>
      </c>
      <c r="G35" s="62"/>
      <c r="H35" s="62"/>
      <c r="I35" s="107"/>
      <c r="J35" s="62"/>
      <c r="K35" s="62"/>
      <c r="L35" s="63"/>
      <c r="M35" s="64"/>
      <c r="N35" s="12"/>
    </row>
    <row r="36" spans="1:14" s="13" customFormat="1" ht="12.75" customHeight="1">
      <c r="A36" s="52">
        <v>16</v>
      </c>
      <c r="B36" s="41"/>
      <c r="C36" s="77" t="s">
        <v>16</v>
      </c>
      <c r="D36" s="86"/>
      <c r="E36" s="31"/>
      <c r="F36" s="31"/>
      <c r="G36" s="65"/>
      <c r="H36" s="65"/>
      <c r="I36" s="106"/>
      <c r="J36" s="65"/>
      <c r="K36" s="65"/>
      <c r="L36" s="66"/>
      <c r="M36" s="67"/>
      <c r="N36" s="41"/>
    </row>
    <row r="37" spans="1:14" s="13" customFormat="1" ht="12.75" customHeight="1">
      <c r="A37" s="53"/>
      <c r="B37" s="41" t="s">
        <v>4</v>
      </c>
      <c r="C37" s="38" t="s">
        <v>39</v>
      </c>
      <c r="D37" s="86"/>
      <c r="E37" s="31"/>
      <c r="F37" s="31">
        <v>50423</v>
      </c>
      <c r="G37" s="65"/>
      <c r="H37" s="65"/>
      <c r="I37" s="106"/>
      <c r="J37" s="65"/>
      <c r="K37" s="65"/>
      <c r="L37" s="66"/>
      <c r="M37" s="67"/>
      <c r="N37" s="41"/>
    </row>
    <row r="38" spans="1:14" s="13" customFormat="1" ht="12.75" customHeight="1">
      <c r="A38" s="53"/>
      <c r="B38" s="41" t="s">
        <v>6</v>
      </c>
      <c r="C38" s="38" t="s">
        <v>40</v>
      </c>
      <c r="D38" s="86"/>
      <c r="E38" s="31"/>
      <c r="F38" s="31">
        <v>16808</v>
      </c>
      <c r="G38" s="65"/>
      <c r="H38" s="65"/>
      <c r="I38" s="106"/>
      <c r="J38" s="65"/>
      <c r="K38" s="65"/>
      <c r="L38" s="66"/>
      <c r="M38" s="67"/>
      <c r="N38" s="41"/>
    </row>
    <row r="39" spans="1:14" s="3" customFormat="1" ht="12.75" customHeight="1">
      <c r="A39" s="90">
        <v>17</v>
      </c>
      <c r="B39" s="91"/>
      <c r="C39" s="78" t="s">
        <v>34</v>
      </c>
      <c r="D39" s="92"/>
      <c r="E39" s="93"/>
      <c r="F39" s="93"/>
      <c r="G39" s="94"/>
      <c r="H39" s="94"/>
      <c r="I39" s="108"/>
      <c r="J39" s="94"/>
      <c r="K39" s="94"/>
      <c r="L39" s="95"/>
      <c r="M39" s="96"/>
      <c r="N39" s="12"/>
    </row>
    <row r="40" spans="1:14" s="3" customFormat="1" ht="12.75" customHeight="1">
      <c r="A40" s="97"/>
      <c r="B40" s="98" t="s">
        <v>4</v>
      </c>
      <c r="C40" s="99" t="s">
        <v>54</v>
      </c>
      <c r="D40" s="92"/>
      <c r="E40" s="93"/>
      <c r="F40" s="93">
        <v>28575</v>
      </c>
      <c r="G40" s="94"/>
      <c r="H40" s="94"/>
      <c r="I40" s="108"/>
      <c r="J40" s="94"/>
      <c r="K40" s="94"/>
      <c r="L40" s="95"/>
      <c r="M40" s="96"/>
      <c r="N40" s="12"/>
    </row>
    <row r="41" spans="1:14" s="2" customFormat="1" ht="12.75" customHeight="1" thickBot="1">
      <c r="A41" s="56"/>
      <c r="B41" s="44"/>
      <c r="C41" s="81" t="s">
        <v>44</v>
      </c>
      <c r="D41" s="88"/>
      <c r="E41" s="34"/>
      <c r="F41" s="34"/>
      <c r="G41" s="34"/>
      <c r="H41" s="34"/>
      <c r="I41" s="110">
        <f>SUM(97161-I42)</f>
        <v>0</v>
      </c>
      <c r="J41" s="111">
        <f>SUM(496030-J42)</f>
        <v>496030</v>
      </c>
      <c r="K41" s="111">
        <f>SUM(397537-K42)</f>
        <v>397537</v>
      </c>
      <c r="L41" s="112">
        <f>SUM(129548-L42)</f>
        <v>0</v>
      </c>
      <c r="M41" s="113">
        <f>SUM(33615-M42)</f>
        <v>0</v>
      </c>
      <c r="N41" s="8"/>
    </row>
    <row r="42" spans="1:14" s="2" customFormat="1" ht="12.75" customHeight="1" thickBot="1">
      <c r="A42" s="57"/>
      <c r="B42" s="45"/>
      <c r="C42" s="11" t="s">
        <v>13</v>
      </c>
      <c r="D42" s="89">
        <f t="shared" ref="D42:M42" si="0">SUM(D2:D40)</f>
        <v>146389.99000000002</v>
      </c>
      <c r="E42" s="35">
        <f t="shared" si="0"/>
        <v>678000</v>
      </c>
      <c r="F42" s="35">
        <f t="shared" si="0"/>
        <v>595806</v>
      </c>
      <c r="G42" s="35">
        <f t="shared" si="0"/>
        <v>129548</v>
      </c>
      <c r="H42" s="35">
        <f t="shared" si="0"/>
        <v>33615</v>
      </c>
      <c r="I42" s="109">
        <f t="shared" si="0"/>
        <v>97161</v>
      </c>
      <c r="J42" s="35">
        <f t="shared" si="0"/>
        <v>0</v>
      </c>
      <c r="K42" s="35">
        <f t="shared" si="0"/>
        <v>0</v>
      </c>
      <c r="L42" s="36">
        <f t="shared" si="0"/>
        <v>129548</v>
      </c>
      <c r="M42" s="37">
        <f t="shared" si="0"/>
        <v>33615</v>
      </c>
      <c r="N42" s="8"/>
    </row>
    <row r="43" spans="1:14" s="2" customFormat="1" ht="12.75" customHeight="1">
      <c r="A43" s="58"/>
      <c r="B43" s="43"/>
      <c r="C43" s="9"/>
      <c r="D43" s="83" t="s">
        <v>43</v>
      </c>
      <c r="E43" s="19"/>
      <c r="F43" s="80" t="s">
        <v>42</v>
      </c>
      <c r="G43" s="19" t="s">
        <v>37</v>
      </c>
      <c r="H43" s="19" t="s">
        <v>38</v>
      </c>
      <c r="I43" s="101"/>
      <c r="J43" s="19"/>
      <c r="K43" s="19"/>
      <c r="L43" s="19"/>
      <c r="M43" s="19"/>
      <c r="N43" s="8"/>
    </row>
    <row r="44" spans="1:14" ht="15" customHeight="1">
      <c r="N44" s="7"/>
    </row>
    <row r="45" spans="1:14" ht="15" customHeight="1"/>
    <row r="46" spans="1:14" ht="15" customHeight="1"/>
    <row r="47" spans="1:14" ht="15" customHeight="1"/>
    <row r="48" spans="1:14" ht="15" customHeight="1"/>
    <row r="49" spans="1:13" ht="15" customHeight="1"/>
    <row r="50" spans="1:13" s="4" customFormat="1" ht="15" customHeight="1">
      <c r="A50" s="48"/>
      <c r="B50" s="7"/>
      <c r="C50" s="1"/>
      <c r="D50" s="84"/>
      <c r="E50" s="22"/>
      <c r="F50" s="22"/>
      <c r="G50" s="22"/>
      <c r="H50" s="22"/>
      <c r="I50" s="103"/>
      <c r="J50" s="22"/>
      <c r="K50" s="22"/>
      <c r="L50" s="22"/>
      <c r="M50" s="22"/>
    </row>
    <row r="51" spans="1:13" ht="15" customHeight="1"/>
    <row r="52" spans="1:13" ht="15" customHeight="1"/>
    <row r="53" spans="1:13" ht="15" customHeight="1"/>
    <row r="54" spans="1:13" ht="15" customHeight="1"/>
    <row r="57" spans="1:13">
      <c r="G57" s="22">
        <f>SUM(G51:G56)</f>
        <v>0</v>
      </c>
      <c r="H57" s="22">
        <f>SUM(H51:H56)</f>
        <v>0</v>
      </c>
    </row>
  </sheetData>
  <phoneticPr fontId="2" type="noConversion"/>
  <pageMargins left="0.25" right="0.25" top="0.75" bottom="0.75" header="0.3" footer="0.3"/>
  <pageSetup scale="81" orientation="landscape" r:id="rId1"/>
  <headerFooter alignWithMargins="0"/>
  <ignoredErrors>
    <ignoredError sqref="K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Lawrence 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ddresslar</dc:creator>
  <cp:lastModifiedBy>Bradly Karr</cp:lastModifiedBy>
  <cp:lastPrinted>2017-01-12T17:41:22Z</cp:lastPrinted>
  <dcterms:created xsi:type="dcterms:W3CDTF">2008-12-01T17:17:33Z</dcterms:created>
  <dcterms:modified xsi:type="dcterms:W3CDTF">2017-02-23T16:11:58Z</dcterms:modified>
</cp:coreProperties>
</file>